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1688" activeTab="1"/>
  </bookViews>
  <sheets>
    <sheet name="Ε.Κ.Φ.Ε." sheetId="1" r:id="rId1"/>
    <sheet name="Φ.Α.ΣΧ.Α." sheetId="2" r:id="rId2"/>
  </sheets>
  <definedNames>
    <definedName name="_xlnm._FilterDatabase" localSheetId="0" hidden="1">Ε.Κ.Φ.Ε.!$A$5:$AR$8</definedName>
    <definedName name="_xlnm._FilterDatabase" localSheetId="1" hidden="1">Φ.Α.ΣΧ.Α.!$A$5:$AR$7</definedName>
    <definedName name="_xlnm.Print_Titles" localSheetId="0">Ε.Κ.Φ.Ε.!$3:$3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7" i="1"/>
  <c r="Y7" i="2" l="1"/>
  <c r="Y6"/>
  <c r="Y7" i="1"/>
  <c r="Y8"/>
  <c r="Y6"/>
  <c r="V6"/>
  <c r="AP7" i="2"/>
  <c r="AL7"/>
  <c r="AF7"/>
  <c r="V7"/>
  <c r="R7"/>
  <c r="N7"/>
  <c r="AP6"/>
  <c r="AL6"/>
  <c r="AF6"/>
  <c r="V6"/>
  <c r="R6"/>
  <c r="N6"/>
  <c r="AQ7" l="1"/>
  <c r="AG7"/>
  <c r="AG6"/>
  <c r="AQ6"/>
  <c r="N6" i="1"/>
  <c r="R6"/>
  <c r="AF6"/>
  <c r="AL6"/>
  <c r="AP6"/>
  <c r="N7"/>
  <c r="R7"/>
  <c r="V7"/>
  <c r="AF7"/>
  <c r="AL7"/>
  <c r="AP7"/>
  <c r="AR7" i="2" l="1"/>
  <c r="AR6"/>
  <c r="AG6" i="1"/>
  <c r="AQ7"/>
  <c r="AQ6"/>
  <c r="AR6" l="1"/>
  <c r="AR7"/>
  <c r="AP8" l="1"/>
  <c r="AL8"/>
  <c r="AF8"/>
  <c r="AQ8" l="1"/>
  <c r="N8"/>
  <c r="V8" l="1"/>
  <c r="R8" l="1"/>
  <c r="AG8" s="1"/>
  <c r="AR8" l="1"/>
</calcChain>
</file>

<file path=xl/sharedStrings.xml><?xml version="1.0" encoding="utf-8"?>
<sst xmlns="http://schemas.openxmlformats.org/spreadsheetml/2006/main" count="170" uniqueCount="70">
  <si>
    <t>Α/Α</t>
  </si>
  <si>
    <t>Α.Μ.</t>
  </si>
  <si>
    <t>Α.Π.</t>
  </si>
  <si>
    <t>Ημερ. Πρωτ.</t>
  </si>
  <si>
    <t>Επώνυμο</t>
  </si>
  <si>
    <t>Όνομα</t>
  </si>
  <si>
    <t>Κλάδος</t>
  </si>
  <si>
    <t>α) Επιστημονική Συγκρότηση (16 μον. κατ' ανώτατο όριο) - αρ. 4, 222084/ΓΔ4/27-12-2018</t>
  </si>
  <si>
    <t>αα) Τίτλοι Σπουδών (9 μον. κατ' ανώτατο όριο)</t>
  </si>
  <si>
    <t>α) Διδακτ. (Συν.)</t>
  </si>
  <si>
    <t>β) Διδακτ. (Μη Συν.)</t>
  </si>
  <si>
    <t>γ) (αα) Μεταπτ. (Συν.)</t>
  </si>
  <si>
    <t>γ) (ββ) Μεταπτ. (Μη Συν.)</t>
  </si>
  <si>
    <t>-</t>
  </si>
  <si>
    <t>Σύν. αα)</t>
  </si>
  <si>
    <t>α) ΑΣΠΑΙΤΕ</t>
  </si>
  <si>
    <t>β) Α.Ε.Ι.</t>
  </si>
  <si>
    <t>γ) ΥΠ.Π.Ε.Θ., Ι.Ε.Π. ή Ε.Κ.Δ.Δ.Α.</t>
  </si>
  <si>
    <t>Σύν. γγ)</t>
  </si>
  <si>
    <r>
      <t>δ) 2</t>
    </r>
    <r>
      <rPr>
        <vertAlign val="superscript"/>
        <sz val="10"/>
        <rFont val="Calibri"/>
        <family val="2"/>
        <charset val="161"/>
        <scheme val="minor"/>
      </rPr>
      <t>ος</t>
    </r>
    <r>
      <rPr>
        <sz val="10"/>
        <rFont val="Calibri"/>
        <family val="2"/>
        <charset val="161"/>
        <scheme val="minor"/>
      </rPr>
      <t xml:space="preserve"> Μεταπτ. Τίτ.</t>
    </r>
  </si>
  <si>
    <r>
      <t>δ) 2</t>
    </r>
    <r>
      <rPr>
        <vertAlign val="superscript"/>
        <sz val="10"/>
        <rFont val="Calibri"/>
        <family val="2"/>
        <charset val="161"/>
        <scheme val="minor"/>
      </rPr>
      <t>ο</t>
    </r>
    <r>
      <rPr>
        <sz val="10"/>
        <rFont val="Calibri"/>
        <family val="2"/>
        <charset val="161"/>
        <scheme val="minor"/>
      </rPr>
      <t xml:space="preserve"> Πτυχιο</t>
    </r>
  </si>
  <si>
    <r>
      <t>1</t>
    </r>
    <r>
      <rPr>
        <vertAlign val="superscript"/>
        <sz val="10"/>
        <rFont val="Calibri"/>
        <family val="2"/>
        <charset val="161"/>
        <scheme val="minor"/>
      </rPr>
      <t>η</t>
    </r>
    <r>
      <rPr>
        <sz val="10"/>
        <rFont val="Calibri"/>
        <family val="2"/>
        <charset val="161"/>
        <scheme val="minor"/>
      </rPr>
      <t xml:space="preserve"> Ξένη Γλ. (Γ2, Γ1, Β2)</t>
    </r>
  </si>
  <si>
    <r>
      <t>2</t>
    </r>
    <r>
      <rPr>
        <vertAlign val="superscript"/>
        <sz val="10"/>
        <rFont val="Calibri"/>
        <family val="2"/>
        <charset val="161"/>
        <scheme val="minor"/>
      </rPr>
      <t>η</t>
    </r>
    <r>
      <rPr>
        <sz val="10"/>
        <rFont val="Calibri"/>
        <family val="2"/>
        <charset val="161"/>
        <scheme val="minor"/>
      </rPr>
      <t xml:space="preserve"> Ξένη Γλ. (Γ2, Γ1, Β2)</t>
    </r>
  </si>
  <si>
    <t>α) αυτοδ. Διδ. έργο σε Α.Ε.Ι.</t>
  </si>
  <si>
    <t>β) Υ.Π.Ε.Θ., Ι.Ε.Π. ή του Π.Ι.</t>
  </si>
  <si>
    <t>Σύν. δδ)</t>
  </si>
  <si>
    <t>α) συγγραφή</t>
  </si>
  <si>
    <t>β) δημοσιεύσεις</t>
  </si>
  <si>
    <t xml:space="preserve">γ) εισηγήσεις </t>
  </si>
  <si>
    <t>δ) σχεδίαση και παραγωγή</t>
  </si>
  <si>
    <t>ε) σύνταξη (Α.Π.Σ. - Δ.Ε.Π.Π.Σ.)</t>
  </si>
  <si>
    <t>α) Σύνολο Μορίων Επιστημονικής Συγκρότησης:</t>
  </si>
  <si>
    <t>β) Διοικητική και διδακτική εμπειρία (14 μονάδες κατ' ανώτατο όριο) - αρ. 5, 222084/ΓΔ4/27-12-2018</t>
  </si>
  <si>
    <t>αα) Διοικητική εμπειρία (4 μονάδες κατ' ανώτατο όριο)</t>
  </si>
  <si>
    <t>α) Άσκ. Καθ. Δ_ντών, Προϊστ., Συντ.</t>
  </si>
  <si>
    <t>β) Άσκ. Καθ. Συντ. Ε.Ε., Προϊστ. Τμ., Δ_ντή Σ.Μ.</t>
  </si>
  <si>
    <t>γ) Ασκ. Καθ. Υπ_ντή Σ.Μ., Υ.Τ. Ε.Κ.</t>
  </si>
  <si>
    <t>δ) Σ.Σ.Ν., ΚΕ.ΠΛΗ.ΝΕ.Τ., Ε.Κ.Φ.Ε., ΚΕ.ΣΥ.Π., ΓΡΑ.ΣΥ. ή ΓΡΑ.Σ.Ε.Π.</t>
  </si>
  <si>
    <t>ββ) Διδακτική εμπειρία (10 μονάδες κατ' ανώτατο όριο)</t>
  </si>
  <si>
    <t>β) Σύν. διδ. Υπηρ. ως Υπεύθ. Πλη.Νε.Τ.</t>
  </si>
  <si>
    <t>α) Σύν. Άσκ. Διδ. Καθηκ.</t>
  </si>
  <si>
    <t>γ) Σύν. διδ. Υπηρ. από θέση ευθύνης</t>
  </si>
  <si>
    <t>Σύν. Μον. Διοικ. Εμπειρ. αα):</t>
  </si>
  <si>
    <t>Σύν. Μον. Διδακτ. Εμπειρ. ββ):</t>
  </si>
  <si>
    <t>Σύν. Μον. Διοικ. κ' Διδακτ. Εμπειρ. αα) + ββ):</t>
  </si>
  <si>
    <t>Γεν. Συν. Μορίων</t>
  </si>
  <si>
    <t>Γ2</t>
  </si>
  <si>
    <t>Δραγατσίκας</t>
  </si>
  <si>
    <t>Δημήτριος</t>
  </si>
  <si>
    <t>ΠΕ04.01</t>
  </si>
  <si>
    <t>Παπαδέλη</t>
  </si>
  <si>
    <t>Ελευθερία</t>
  </si>
  <si>
    <t>ΠΕ04.04</t>
  </si>
  <si>
    <t>Παρδάλης</t>
  </si>
  <si>
    <t>Κωνσταντίνος</t>
  </si>
  <si>
    <t>ββ) Γνώση των Τ.Π.Ε. (έως 1 μονάδα)</t>
  </si>
  <si>
    <t>γγ) Γνώση Ξένων Γλωσσών (1,5 μον. κατ' ανώτατο όριο)</t>
  </si>
  <si>
    <t>δδ) Επιμόρφωση (1 μον. κατ' ανώτατο όριο)</t>
  </si>
  <si>
    <t>εε) Διδακτ. - Επιμορφ. έργο (1 μον. κατ' ανώτατο όριο)</t>
  </si>
  <si>
    <t>Σύν. εε)</t>
  </si>
  <si>
    <t>στστ) Συμμ. σε Ερευν. Προγρ. Ν.Π.Δ.Δ. (1 μον. κατ' ανώτατο όριο)</t>
  </si>
  <si>
    <t>ζζ) Συγγραφικό έργο κ' εισηγ. σε συνέδρια (2,5 μον. κατ' ανώτατο όριο)</t>
  </si>
  <si>
    <t>Σύν. ζζ)</t>
  </si>
  <si>
    <t>Β2</t>
  </si>
  <si>
    <t>Δουλγερίδης</t>
  </si>
  <si>
    <t>Παρίσσης</t>
  </si>
  <si>
    <t>ΠΕ11</t>
  </si>
  <si>
    <t>Παπαζήσης</t>
  </si>
  <si>
    <t>Αργύριος</t>
  </si>
  <si>
    <t>1 Έτος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</si>
</sst>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</font>
    <font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vertAlign val="superscript"/>
      <sz val="10"/>
      <name val="Calibri"/>
      <family val="2"/>
      <charset val="161"/>
      <scheme val="minor"/>
    </font>
    <font>
      <b/>
      <sz val="12"/>
      <color rgb="FFC00000"/>
      <name val="Calibri"/>
      <family val="2"/>
      <charset val="161"/>
      <scheme val="minor"/>
    </font>
    <font>
      <b/>
      <sz val="14"/>
      <color rgb="FFC00000"/>
      <name val="Calibri"/>
      <family val="2"/>
      <charset val="161"/>
      <scheme val="minor"/>
    </font>
    <font>
      <b/>
      <sz val="11"/>
      <name val="Calibri"/>
      <family val="2"/>
      <charset val="161"/>
    </font>
    <font>
      <b/>
      <sz val="11"/>
      <name val="Calibri"/>
      <family val="2"/>
      <charset val="161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BBD7D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2" fontId="5" fillId="5" borderId="1" xfId="1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2" fontId="11" fillId="9" borderId="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2" fontId="11" fillId="10" borderId="1" xfId="1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2" fontId="12" fillId="8" borderId="1" xfId="0" applyNumberFormat="1" applyFont="1" applyFill="1" applyBorder="1" applyAlignment="1">
      <alignment horizontal="center" vertical="center"/>
    </xf>
    <xf numFmtId="2" fontId="11" fillId="7" borderId="1" xfId="1" applyNumberFormat="1" applyFont="1" applyFill="1" applyBorder="1" applyAlignment="1">
      <alignment horizontal="center" vertical="center"/>
    </xf>
    <xf numFmtId="2" fontId="11" fillId="9" borderId="1" xfId="1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10" fillId="1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12" fillId="13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</cellXfs>
  <cellStyles count="2">
    <cellStyle name="Βασικό_&lt;περιφέρεια&gt;" xfId="1"/>
    <cellStyle name="Κανονικό" xfId="0" builtinId="0"/>
  </cellStyles>
  <dxfs count="0"/>
  <tableStyles count="0" defaultTableStyle="TableStyleMedium2" defaultPivotStyle="PivotStyleLight16"/>
  <colors>
    <mruColors>
      <color rgb="FFDDD9C4"/>
      <color rgb="FFBBD7D6"/>
      <color rgb="FFFCB6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"/>
  <sheetViews>
    <sheetView view="pageBreakPreview" zoomScale="70" zoomScaleNormal="85" zoomScaleSheetLayoutView="70" workbookViewId="0">
      <pane xSplit="11" ySplit="6" topLeftCell="V7" activePane="bottomRight" state="frozen"/>
      <selection pane="topRight" activeCell="L1" sqref="L1"/>
      <selection pane="bottomLeft" activeCell="A10" sqref="A10"/>
      <selection pane="bottomRight" activeCell="AR7" sqref="AR7"/>
    </sheetView>
  </sheetViews>
  <sheetFormatPr defaultColWidth="9.109375" defaultRowHeight="14.4"/>
  <cols>
    <col min="1" max="1" width="5" style="1" customWidth="1"/>
    <col min="2" max="2" width="7.6640625" style="1" customWidth="1"/>
    <col min="3" max="3" width="11.44140625" style="1" customWidth="1"/>
    <col min="4" max="4" width="9.6640625" style="3" customWidth="1"/>
    <col min="5" max="5" width="12.5546875" style="4" customWidth="1"/>
    <col min="6" max="6" width="12.5546875" style="1" customWidth="1"/>
    <col min="7" max="7" width="9" style="1" customWidth="1"/>
    <col min="8" max="8" width="7.109375" style="5" bestFit="1" customWidth="1"/>
    <col min="9" max="9" width="5.5546875" style="5" bestFit="1" customWidth="1"/>
    <col min="10" max="10" width="6.6640625" style="5" bestFit="1" customWidth="1"/>
    <col min="11" max="11" width="9.44140625" style="5" customWidth="1"/>
    <col min="12" max="12" width="8" style="5" customWidth="1"/>
    <col min="13" max="14" width="8.33203125" style="5" customWidth="1"/>
    <col min="15" max="15" width="9.44140625" style="5" bestFit="1" customWidth="1"/>
    <col min="16" max="16" width="7.44140625" style="5" bestFit="1" customWidth="1"/>
    <col min="17" max="17" width="8" style="5" bestFit="1" customWidth="1"/>
    <col min="18" max="18" width="9.44140625" style="5" bestFit="1" customWidth="1"/>
    <col min="19" max="19" width="7.44140625" style="5" bestFit="1" customWidth="1"/>
    <col min="20" max="20" width="8" style="5" bestFit="1" customWidth="1"/>
    <col min="21" max="21" width="9.44140625" style="5" bestFit="1" customWidth="1"/>
    <col min="22" max="22" width="9.44140625" style="5" customWidth="1"/>
    <col min="23" max="23" width="7.44140625" style="5" bestFit="1" customWidth="1"/>
    <col min="24" max="24" width="8" style="5" bestFit="1" customWidth="1"/>
    <col min="25" max="26" width="9.44140625" style="5" bestFit="1" customWidth="1"/>
    <col min="27" max="27" width="7.109375" style="5" bestFit="1" customWidth="1"/>
    <col min="28" max="28" width="5.5546875" style="5" bestFit="1" customWidth="1"/>
    <col min="29" max="29" width="6.6640625" style="5" bestFit="1" customWidth="1"/>
    <col min="30" max="30" width="9.44140625" style="5" customWidth="1"/>
    <col min="31" max="31" width="8" style="5" customWidth="1"/>
    <col min="32" max="33" width="8.33203125" style="5" customWidth="1"/>
    <col min="34" max="34" width="8.88671875" style="5" bestFit="1" customWidth="1"/>
    <col min="35" max="35" width="8.44140625" style="5" customWidth="1"/>
    <col min="36" max="36" width="9" style="5" customWidth="1"/>
    <col min="37" max="37" width="9.44140625" style="5" customWidth="1"/>
    <col min="38" max="38" width="7.88671875" style="6" bestFit="1" customWidth="1"/>
    <col min="39" max="39" width="8.88671875" style="5" bestFit="1" customWidth="1"/>
    <col min="40" max="40" width="8.44140625" style="5" customWidth="1"/>
    <col min="41" max="41" width="9" style="5" customWidth="1"/>
    <col min="42" max="43" width="7.88671875" style="6" bestFit="1" customWidth="1"/>
    <col min="44" max="44" width="9" style="6" bestFit="1" customWidth="1"/>
    <col min="45" max="16384" width="9.109375" style="1"/>
  </cols>
  <sheetData>
    <row r="1" spans="1:44" ht="31.95" customHeight="1">
      <c r="H1" s="55" t="s">
        <v>7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6" t="s">
        <v>31</v>
      </c>
      <c r="AH1" s="48" t="s">
        <v>32</v>
      </c>
      <c r="AI1" s="48"/>
      <c r="AJ1" s="48"/>
      <c r="AK1" s="48"/>
      <c r="AL1" s="48"/>
      <c r="AM1" s="48"/>
      <c r="AN1" s="48"/>
      <c r="AO1" s="48"/>
      <c r="AP1" s="48"/>
      <c r="AQ1" s="48" t="s">
        <v>44</v>
      </c>
      <c r="AR1" s="49" t="s">
        <v>45</v>
      </c>
    </row>
    <row r="2" spans="1:44" ht="31.95" customHeight="1">
      <c r="H2" s="50" t="s">
        <v>8</v>
      </c>
      <c r="I2" s="50"/>
      <c r="J2" s="50"/>
      <c r="K2" s="50"/>
      <c r="L2" s="50"/>
      <c r="M2" s="50"/>
      <c r="N2" s="50"/>
      <c r="O2" s="53" t="s">
        <v>55</v>
      </c>
      <c r="P2" s="51" t="s">
        <v>56</v>
      </c>
      <c r="Q2" s="51"/>
      <c r="R2" s="51"/>
      <c r="S2" s="47" t="s">
        <v>57</v>
      </c>
      <c r="T2" s="47"/>
      <c r="U2" s="47"/>
      <c r="V2" s="47"/>
      <c r="W2" s="52" t="s">
        <v>58</v>
      </c>
      <c r="X2" s="52"/>
      <c r="Y2" s="52"/>
      <c r="Z2" s="53" t="s">
        <v>60</v>
      </c>
      <c r="AA2" s="54" t="s">
        <v>61</v>
      </c>
      <c r="AB2" s="54"/>
      <c r="AC2" s="54"/>
      <c r="AD2" s="54"/>
      <c r="AE2" s="54"/>
      <c r="AF2" s="54"/>
      <c r="AG2" s="56"/>
      <c r="AH2" s="57" t="s">
        <v>33</v>
      </c>
      <c r="AI2" s="57"/>
      <c r="AJ2" s="57"/>
      <c r="AK2" s="57"/>
      <c r="AL2" s="57"/>
      <c r="AM2" s="47" t="s">
        <v>38</v>
      </c>
      <c r="AN2" s="47"/>
      <c r="AO2" s="47"/>
      <c r="AP2" s="47"/>
      <c r="AQ2" s="48"/>
      <c r="AR2" s="49"/>
    </row>
    <row r="3" spans="1:44" s="2" customFormat="1" ht="110.4">
      <c r="A3" s="14" t="s">
        <v>0</v>
      </c>
      <c r="B3" s="14" t="s">
        <v>2</v>
      </c>
      <c r="C3" s="14" t="s">
        <v>3</v>
      </c>
      <c r="D3" s="15" t="s">
        <v>1</v>
      </c>
      <c r="E3" s="14" t="s">
        <v>4</v>
      </c>
      <c r="F3" s="14" t="s">
        <v>5</v>
      </c>
      <c r="G3" s="14" t="s">
        <v>6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19</v>
      </c>
      <c r="M3" s="22" t="s">
        <v>20</v>
      </c>
      <c r="N3" s="18" t="s">
        <v>14</v>
      </c>
      <c r="O3" s="53"/>
      <c r="P3" s="23" t="s">
        <v>21</v>
      </c>
      <c r="Q3" s="23" t="s">
        <v>22</v>
      </c>
      <c r="R3" s="21" t="s">
        <v>18</v>
      </c>
      <c r="S3" s="24" t="s">
        <v>15</v>
      </c>
      <c r="T3" s="24" t="s">
        <v>16</v>
      </c>
      <c r="U3" s="24" t="s">
        <v>17</v>
      </c>
      <c r="V3" s="19" t="s">
        <v>25</v>
      </c>
      <c r="W3" s="25" t="s">
        <v>23</v>
      </c>
      <c r="X3" s="25" t="s">
        <v>24</v>
      </c>
      <c r="Y3" s="20" t="s">
        <v>59</v>
      </c>
      <c r="Z3" s="53"/>
      <c r="AA3" s="26" t="s">
        <v>26</v>
      </c>
      <c r="AB3" s="26" t="s">
        <v>27</v>
      </c>
      <c r="AC3" s="26" t="s">
        <v>28</v>
      </c>
      <c r="AD3" s="26" t="s">
        <v>29</v>
      </c>
      <c r="AE3" s="26" t="s">
        <v>30</v>
      </c>
      <c r="AF3" s="27" t="s">
        <v>62</v>
      </c>
      <c r="AG3" s="56"/>
      <c r="AH3" s="29" t="s">
        <v>34</v>
      </c>
      <c r="AI3" s="29" t="s">
        <v>35</v>
      </c>
      <c r="AJ3" s="29" t="s">
        <v>36</v>
      </c>
      <c r="AK3" s="29" t="s">
        <v>37</v>
      </c>
      <c r="AL3" s="29" t="s">
        <v>42</v>
      </c>
      <c r="AM3" s="19" t="s">
        <v>40</v>
      </c>
      <c r="AN3" s="19" t="s">
        <v>39</v>
      </c>
      <c r="AO3" s="19" t="s">
        <v>41</v>
      </c>
      <c r="AP3" s="19" t="s">
        <v>43</v>
      </c>
      <c r="AQ3" s="48"/>
      <c r="AR3" s="49"/>
    </row>
    <row r="4" spans="1:44" s="2" customFormat="1" ht="6.6" customHeight="1">
      <c r="A4" s="41"/>
      <c r="B4" s="41"/>
      <c r="C4" s="41"/>
      <c r="D4" s="42"/>
      <c r="E4" s="41"/>
      <c r="F4" s="41"/>
      <c r="G4" s="41"/>
      <c r="H4" s="43"/>
      <c r="I4" s="43"/>
      <c r="J4" s="43"/>
      <c r="K4" s="43"/>
      <c r="L4" s="43"/>
      <c r="M4" s="43"/>
      <c r="N4" s="44"/>
      <c r="O4" s="44"/>
      <c r="P4" s="43"/>
      <c r="Q4" s="43"/>
      <c r="R4" s="44"/>
      <c r="S4" s="43"/>
      <c r="T4" s="43"/>
      <c r="U4" s="43"/>
      <c r="V4" s="44"/>
      <c r="W4" s="43"/>
      <c r="X4" s="43"/>
      <c r="Y4" s="44"/>
      <c r="Z4" s="44"/>
      <c r="AA4" s="43"/>
      <c r="AB4" s="43"/>
      <c r="AC4" s="43"/>
      <c r="AD4" s="43"/>
      <c r="AE4" s="43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4" s="2" customForma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3">
        <v>26</v>
      </c>
      <c r="AA5" s="13">
        <v>27</v>
      </c>
      <c r="AB5" s="13">
        <v>28</v>
      </c>
      <c r="AC5" s="13">
        <v>29</v>
      </c>
      <c r="AD5" s="13">
        <v>30</v>
      </c>
      <c r="AE5" s="13">
        <v>31</v>
      </c>
      <c r="AF5" s="13">
        <v>32</v>
      </c>
      <c r="AG5" s="13">
        <v>33</v>
      </c>
      <c r="AH5" s="13">
        <v>34</v>
      </c>
      <c r="AI5" s="13">
        <v>35</v>
      </c>
      <c r="AJ5" s="13">
        <v>36</v>
      </c>
      <c r="AK5" s="13">
        <v>37</v>
      </c>
      <c r="AL5" s="13">
        <v>38</v>
      </c>
      <c r="AM5" s="13">
        <v>39</v>
      </c>
      <c r="AN5" s="13">
        <v>40</v>
      </c>
      <c r="AO5" s="13">
        <v>41</v>
      </c>
      <c r="AP5" s="13">
        <v>42</v>
      </c>
      <c r="AQ5" s="13">
        <v>43</v>
      </c>
      <c r="AR5" s="13">
        <v>44</v>
      </c>
    </row>
    <row r="6" spans="1:44" s="12" customFormat="1" ht="18">
      <c r="A6" s="11">
        <v>1</v>
      </c>
      <c r="B6" s="7">
        <v>1358</v>
      </c>
      <c r="C6" s="8">
        <v>43493</v>
      </c>
      <c r="D6" s="17">
        <v>223795</v>
      </c>
      <c r="E6" s="9" t="s">
        <v>50</v>
      </c>
      <c r="F6" s="7" t="s">
        <v>51</v>
      </c>
      <c r="G6" s="7" t="s">
        <v>52</v>
      </c>
      <c r="H6" s="10" t="s">
        <v>13</v>
      </c>
      <c r="I6" s="10" t="s">
        <v>13</v>
      </c>
      <c r="J6" s="10">
        <v>4</v>
      </c>
      <c r="K6" s="10" t="s">
        <v>13</v>
      </c>
      <c r="L6" s="10">
        <v>1</v>
      </c>
      <c r="M6" s="10" t="s">
        <v>13</v>
      </c>
      <c r="N6" s="36">
        <f>IF(SUM(H6:M6)&gt;=9,9,SUM(H6:M6))</f>
        <v>5</v>
      </c>
      <c r="O6" s="35">
        <v>1</v>
      </c>
      <c r="P6" s="10" t="s">
        <v>46</v>
      </c>
      <c r="Q6" s="10" t="s">
        <v>63</v>
      </c>
      <c r="R6" s="37">
        <f>(IF(P6="Γ2",1,IF(P6="Γ1",0.8,IF(P6="Β2",0.6))))+(IF(Q6="Γ2",0.5,IF(Q6="Γ1",0.4,IF(Q6="Β2",0.3))))</f>
        <v>1.3</v>
      </c>
      <c r="S6" s="10" t="s">
        <v>13</v>
      </c>
      <c r="T6" s="10" t="s">
        <v>13</v>
      </c>
      <c r="U6" s="16">
        <v>0.5</v>
      </c>
      <c r="V6" s="38">
        <f>IF(SUM(S6:U6)&gt;=1.5,1.5,SUM(S6:U6))</f>
        <v>0.5</v>
      </c>
      <c r="W6" s="10" t="s">
        <v>69</v>
      </c>
      <c r="X6" s="16">
        <v>0.1</v>
      </c>
      <c r="Y6" s="34">
        <f>IF(IF(W6="1 Εξάμ.",0.5,IF(W6="1 Έτος",1,0)+X6)&gt;=1,1,IF(W6="1 Εξάμ.",0.5,IF(W6="1 Έτος",1,0))+X6)</f>
        <v>1</v>
      </c>
      <c r="Z6" s="35">
        <v>0</v>
      </c>
      <c r="AA6" s="10">
        <v>0</v>
      </c>
      <c r="AB6" s="10">
        <v>0.25</v>
      </c>
      <c r="AC6" s="10">
        <v>0.4</v>
      </c>
      <c r="AD6" s="10">
        <v>0</v>
      </c>
      <c r="AE6" s="10">
        <v>0</v>
      </c>
      <c r="AF6" s="33">
        <f>IF(SUM(AA6:AE6)&gt;=2.5,2.5,SUM(AA6:AE6))</f>
        <v>0.65</v>
      </c>
      <c r="AG6" s="30">
        <f>SUM(N6+O6+R6+V6+Y6+Z6+AF6)</f>
        <v>9.4500000000000011</v>
      </c>
      <c r="AH6" s="28">
        <v>0</v>
      </c>
      <c r="AI6" s="28">
        <v>0</v>
      </c>
      <c r="AJ6" s="28">
        <v>0</v>
      </c>
      <c r="AK6" s="28">
        <v>0</v>
      </c>
      <c r="AL6" s="31">
        <f>IF(SUM(AH6:AK6)&gt;=4,4,SUM(AH6:AK6))</f>
        <v>0</v>
      </c>
      <c r="AM6" s="28">
        <v>6.25</v>
      </c>
      <c r="AN6" s="28">
        <v>0</v>
      </c>
      <c r="AO6" s="28">
        <v>0</v>
      </c>
      <c r="AP6" s="32">
        <f>IF(SUM(AM6:AO6)&gt;=10,10,SUM(AM6:AO6))</f>
        <v>6.25</v>
      </c>
      <c r="AQ6" s="39">
        <f>SUM(AL6+AP6)</f>
        <v>6.25</v>
      </c>
      <c r="AR6" s="40">
        <f>AG6+AQ6</f>
        <v>15.700000000000001</v>
      </c>
    </row>
    <row r="7" spans="1:44" ht="18">
      <c r="A7" s="11">
        <v>2</v>
      </c>
      <c r="B7" s="7">
        <v>953</v>
      </c>
      <c r="C7" s="8">
        <v>43487</v>
      </c>
      <c r="D7" s="17">
        <v>164527</v>
      </c>
      <c r="E7" s="9" t="s">
        <v>53</v>
      </c>
      <c r="F7" s="7" t="s">
        <v>54</v>
      </c>
      <c r="G7" s="7" t="s">
        <v>49</v>
      </c>
      <c r="H7" s="10" t="s">
        <v>13</v>
      </c>
      <c r="I7" s="10" t="s">
        <v>13</v>
      </c>
      <c r="J7" s="10" t="s">
        <v>13</v>
      </c>
      <c r="K7" s="10" t="s">
        <v>13</v>
      </c>
      <c r="L7" s="10" t="s">
        <v>13</v>
      </c>
      <c r="M7" s="10" t="s">
        <v>13</v>
      </c>
      <c r="N7" s="36">
        <f>IF(SUM(H7:M7)&gt;=9,9,SUM(H7:M7))</f>
        <v>0</v>
      </c>
      <c r="O7" s="35">
        <v>0.5</v>
      </c>
      <c r="P7" s="10" t="s">
        <v>13</v>
      </c>
      <c r="Q7" s="10" t="s">
        <v>13</v>
      </c>
      <c r="R7" s="37">
        <f>(IF(P7="Γ2",1,IF(P7="Γ1",0.8,IF(P7="Β2",0.6))))+(IF(Q7="Γ2",0.5,IF(Q7="Γ1",0.4,IF(Q7="Β2",0.3))))</f>
        <v>0</v>
      </c>
      <c r="S7" s="10" t="s">
        <v>13</v>
      </c>
      <c r="T7" s="10" t="s">
        <v>13</v>
      </c>
      <c r="U7" s="16" t="s">
        <v>13</v>
      </c>
      <c r="V7" s="38">
        <f>IF(SUM(S7:U7)&gt;=1.5,1.5,SUM(S7:U7))</f>
        <v>0</v>
      </c>
      <c r="W7" s="10">
        <v>0</v>
      </c>
      <c r="X7" s="16">
        <v>0</v>
      </c>
      <c r="Y7" s="34">
        <f t="shared" ref="Y7:Y8" si="0">IF(IF(W7="1 Εξάμ.",0.5,IF(W7="1 Έτος",1,0)+X7)&gt;=1,1,IF(W7="1 Εξάμ.",0.5,IF(W7="1 Έτος",1,0))+X7)</f>
        <v>0</v>
      </c>
      <c r="Z7" s="35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33">
        <f>IF(SUM(AA7:AE7)&gt;=2.5,2.5,SUM(AA7:AE7))</f>
        <v>0</v>
      </c>
      <c r="AG7" s="30">
        <f>SUM(N7+O7+R7+V7+Y7+Z7+AF7)</f>
        <v>0.5</v>
      </c>
      <c r="AH7" s="28">
        <v>0</v>
      </c>
      <c r="AI7" s="28">
        <v>1</v>
      </c>
      <c r="AJ7" s="28">
        <v>1.5</v>
      </c>
      <c r="AK7" s="28">
        <v>0</v>
      </c>
      <c r="AL7" s="31">
        <f>IF(SUM(AH7:AK7)&gt;=4,4,SUM(AH7:AK7))</f>
        <v>2.5</v>
      </c>
      <c r="AM7" s="28">
        <v>10</v>
      </c>
      <c r="AN7" s="28">
        <v>0</v>
      </c>
      <c r="AO7" s="28">
        <v>0</v>
      </c>
      <c r="AP7" s="32">
        <f>IF(SUM(AM7:AO7)&gt;=10,10,SUM(AM7:AO7))</f>
        <v>10</v>
      </c>
      <c r="AQ7" s="39">
        <f>SUM(AL7+AP7)</f>
        <v>12.5</v>
      </c>
      <c r="AR7" s="40">
        <f>AG7+AQ7</f>
        <v>13</v>
      </c>
    </row>
    <row r="8" spans="1:44" ht="18">
      <c r="A8" s="11">
        <v>3</v>
      </c>
      <c r="B8" s="7">
        <v>1357</v>
      </c>
      <c r="C8" s="8">
        <v>43493</v>
      </c>
      <c r="D8" s="17">
        <v>151100</v>
      </c>
      <c r="E8" s="9" t="s">
        <v>47</v>
      </c>
      <c r="F8" s="7" t="s">
        <v>48</v>
      </c>
      <c r="G8" s="7" t="s">
        <v>49</v>
      </c>
      <c r="H8" s="10" t="s">
        <v>13</v>
      </c>
      <c r="I8" s="10" t="s">
        <v>13</v>
      </c>
      <c r="J8" s="10" t="s">
        <v>13</v>
      </c>
      <c r="K8" s="10" t="s">
        <v>13</v>
      </c>
      <c r="L8" s="10" t="s">
        <v>13</v>
      </c>
      <c r="M8" s="10" t="s">
        <v>13</v>
      </c>
      <c r="N8" s="36">
        <f>IF(SUM(H8:M8)&gt;=9,9,SUM(H8:M8))</f>
        <v>0</v>
      </c>
      <c r="O8" s="35">
        <v>0.5</v>
      </c>
      <c r="P8" s="10" t="s">
        <v>13</v>
      </c>
      <c r="Q8" s="10" t="s">
        <v>13</v>
      </c>
      <c r="R8" s="37">
        <f>(IF(P8="Γ2",1,IF(P8="Γ1",0.8,IF(P8="Β2",0.6))))+(IF(Q8="Γ2",0.5,IF(Q8="Γ1",0.4,IF(Q8="Β2",0.3))))</f>
        <v>0</v>
      </c>
      <c r="S8" s="10" t="s">
        <v>13</v>
      </c>
      <c r="T8" s="10" t="s">
        <v>13</v>
      </c>
      <c r="U8" s="16">
        <v>0.5</v>
      </c>
      <c r="V8" s="38">
        <f>IF(SUM(S8:U8)&gt;=1.5,1.5,SUM(S8:U8))</f>
        <v>0.5</v>
      </c>
      <c r="W8" s="10">
        <v>0</v>
      </c>
      <c r="X8" s="16">
        <v>0</v>
      </c>
      <c r="Y8" s="34">
        <f t="shared" si="0"/>
        <v>0</v>
      </c>
      <c r="Z8" s="35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33">
        <f>IF(SUM(AA8:AE8)&gt;=2.5,2.5,SUM(AA8:AE8))</f>
        <v>0</v>
      </c>
      <c r="AG8" s="30">
        <f>SUM(N8+O8+R8+V8+Y8+Z8+AF8)</f>
        <v>1</v>
      </c>
      <c r="AH8" s="28">
        <v>0</v>
      </c>
      <c r="AI8" s="28">
        <v>0</v>
      </c>
      <c r="AJ8" s="28">
        <v>0</v>
      </c>
      <c r="AK8" s="28">
        <v>0</v>
      </c>
      <c r="AL8" s="31">
        <f>IF(SUM(AH8:AK8)&gt;=4,4,SUM(AH8:AK8))</f>
        <v>0</v>
      </c>
      <c r="AM8" s="28">
        <v>10</v>
      </c>
      <c r="AN8" s="28">
        <v>0</v>
      </c>
      <c r="AO8" s="28">
        <v>0</v>
      </c>
      <c r="AP8" s="32">
        <f>IF(SUM(AM8:AO8)&gt;=10,10,SUM(AM8:AO8))</f>
        <v>10</v>
      </c>
      <c r="AQ8" s="39">
        <f>SUM(AL8+AP8)</f>
        <v>10</v>
      </c>
      <c r="AR8" s="40">
        <f>AG8+AQ8</f>
        <v>11</v>
      </c>
    </row>
  </sheetData>
  <protectedRanges>
    <protectedRange sqref="AL6:AL8 AP6:AR8" name="Γενικό Σύνολο"/>
    <protectedRange sqref="R6:R8 U6:V8 X6:Y8" name="Σύνολο 1"/>
  </protectedRanges>
  <autoFilter ref="A5:AR8">
    <sortState ref="A6:AR8">
      <sortCondition descending="1" ref="AR5:AR8"/>
    </sortState>
  </autoFilter>
  <sortState ref="B5:AR6">
    <sortCondition descending="1" ref="B4"/>
  </sortState>
  <mergeCells count="14">
    <mergeCell ref="AM2:AP2"/>
    <mergeCell ref="AH1:AP1"/>
    <mergeCell ref="AQ1:AQ3"/>
    <mergeCell ref="AR1:AR3"/>
    <mergeCell ref="H2:N2"/>
    <mergeCell ref="P2:R2"/>
    <mergeCell ref="S2:V2"/>
    <mergeCell ref="W2:Y2"/>
    <mergeCell ref="Z2:Z3"/>
    <mergeCell ref="AA2:AF2"/>
    <mergeCell ref="H1:AF1"/>
    <mergeCell ref="AG1:AG3"/>
    <mergeCell ref="AH2:AL2"/>
    <mergeCell ref="O2:O3"/>
  </mergeCells>
  <dataValidations count="22">
    <dataValidation allowBlank="1" showErrorMessage="1" sqref="AM2 AH3:AK4 AA3:AF4 Z2:Z4 H3:N4 AH2 P3:Y4 O2:O4 AM3:AO4"/>
    <dataValidation type="decimal" allowBlank="1" showInputMessage="1" showErrorMessage="1" sqref="AO6:AO8 AI6:AI8">
      <formula1>0</formula1>
      <formula2>2</formula2>
    </dataValidation>
    <dataValidation type="decimal" allowBlank="1" showInputMessage="1" showErrorMessage="1" sqref="AM6:AM8">
      <formula1>0</formula1>
      <formula2>10</formula2>
    </dataValidation>
    <dataValidation type="decimal" allowBlank="1" showInputMessage="1" showErrorMessage="1" sqref="AN6:AN8">
      <formula1>0</formula1>
      <formula2>4</formula2>
    </dataValidation>
    <dataValidation allowBlank="1" showInputMessage="1" showErrorMessage="1" prompt="Κριτήριο υπηρεσιακής κατάστασης, καθοδηγητικής και διοικητικής εμπειρίας, αποτιμάται με έως 13 μονάδες κατ’ ανώτατο όριο" sqref="AH1"/>
    <dataValidation type="decimal" allowBlank="1" showInputMessage="1" showErrorMessage="1" sqref="AH6:AH8">
      <formula1>0</formula1>
      <formula2>3</formula2>
    </dataValidation>
    <dataValidation type="list" allowBlank="1" showInputMessage="1" showErrorMessage="1" sqref="H6:H8">
      <formula1>"-,6,"</formula1>
    </dataValidation>
    <dataValidation type="list" allowBlank="1" showInputMessage="1" showErrorMessage="1" sqref="I6:I8">
      <formula1>"-,3"</formula1>
    </dataValidation>
    <dataValidation type="list" allowBlank="1" showInputMessage="1" showErrorMessage="1" sqref="J6:J8">
      <formula1>"-,4"</formula1>
    </dataValidation>
    <dataValidation type="list" allowBlank="1" showInputMessage="1" showErrorMessage="1" sqref="L6:L8">
      <formula1>"-,1"</formula1>
    </dataValidation>
    <dataValidation type="list" allowBlank="1" showInputMessage="1" showErrorMessage="1" sqref="K6:K8 M6:M8">
      <formula1>"-,2"</formula1>
    </dataValidation>
    <dataValidation type="list" allowBlank="1" showInputMessage="1" showErrorMessage="1" sqref="P6:Q8">
      <formula1>"-,Γ2,Γ1,Β2"</formula1>
    </dataValidation>
    <dataValidation type="list" allowBlank="1" showInputMessage="1" showErrorMessage="1" sqref="S6:T8">
      <mc:AlternateContent xmlns:x12ac="http://schemas.microsoft.com/office/spreadsheetml/2011/1/ac" xmlns:mc="http://schemas.openxmlformats.org/markup-compatibility/2006">
        <mc:Choice Requires="x12ac">
          <x12ac:list>-,"0,5"</x12ac:list>
        </mc:Choice>
        <mc:Fallback>
          <formula1>"-,0,5"</formula1>
        </mc:Fallback>
      </mc:AlternateContent>
    </dataValidation>
    <dataValidation type="list" allowBlank="1" showInputMessage="1" showErrorMessage="1" sqref="U6:U8">
      <mc:AlternateContent xmlns:x12ac="http://schemas.microsoft.com/office/spreadsheetml/2011/1/ac" xmlns:mc="http://schemas.openxmlformats.org/markup-compatibility/2006">
        <mc:Choice Requires="x12ac">
          <x12ac:list>-,"0,1","0,2","0,3","0,4","0,5"</x12ac:list>
        </mc:Choice>
        <mc:Fallback>
          <formula1>"-,0,1,0,2,0,3,0,4,0,5"</formula1>
        </mc:Fallback>
      </mc:AlternateContent>
    </dataValidation>
    <dataValidation type="list" allowBlank="1" showInputMessage="1" showErrorMessage="1" sqref="O6:O8 Z6:Z8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sqref="AA6:AA8">
      <mc:AlternateContent xmlns:x12ac="http://schemas.microsoft.com/office/spreadsheetml/2011/1/ac" xmlns:mc="http://schemas.openxmlformats.org/markup-compatibility/2006">
        <mc:Choice Requires="x12ac">
          <x12ac:list>0,"0,25","0,5","0,75",1</x12ac:list>
        </mc:Choice>
        <mc:Fallback>
          <formula1>"0,0,25,0,5,0,75,1"</formula1>
        </mc:Fallback>
      </mc:AlternateContent>
    </dataValidation>
    <dataValidation type="list" allowBlank="1" showInputMessage="1" showErrorMessage="1" sqref="AD6:AD8">
      <mc:AlternateContent xmlns:x12ac="http://schemas.microsoft.com/office/spreadsheetml/2011/1/ac" xmlns:mc="http://schemas.openxmlformats.org/markup-compatibility/2006">
        <mc:Choice Requires="x12ac">
          <x12ac:list>0,"0,25"</x12ac:list>
        </mc:Choice>
        <mc:Fallback>
          <formula1>"0,0,25"</formula1>
        </mc:Fallback>
      </mc:AlternateContent>
    </dataValidation>
    <dataValidation type="list" allowBlank="1" showInputMessage="1" showErrorMessage="1" sqref="AE6:AE8">
      <mc:AlternateContent xmlns:x12ac="http://schemas.microsoft.com/office/spreadsheetml/2011/1/ac" xmlns:mc="http://schemas.openxmlformats.org/markup-compatibility/2006">
        <mc:Choice Requires="x12ac">
          <x12ac:list>0,"0,25","0,5"</x12ac:list>
        </mc:Choice>
        <mc:Fallback>
          <formula1>"0,0,25,0,5"</formula1>
        </mc:Fallback>
      </mc:AlternateContent>
    </dataValidation>
    <dataValidation type="decimal" allowBlank="1" showInputMessage="1" showErrorMessage="1" sqref="AJ6:AJ8">
      <formula1>0</formula1>
      <formula2>1.5</formula2>
    </dataValidation>
    <dataValidation type="decimal" allowBlank="1" showInputMessage="1" showErrorMessage="1" sqref="AK6:AK8 AB6:AC8">
      <formula1>0</formula1>
      <formula2>1</formula2>
    </dataValidation>
    <dataValidation type="list" allowBlank="1" showInputMessage="1" showErrorMessage="1" sqref="W6:W8">
      <formula1>"0,1 Εξάμ.,1 Έτος"</formula1>
    </dataValidation>
    <dataValidation type="list" allowBlank="1" showInputMessage="1" showErrorMessage="1" sqref="X6:X8">
      <mc:AlternateContent xmlns:x12ac="http://schemas.microsoft.com/office/spreadsheetml/2011/1/ac" xmlns:mc="http://schemas.openxmlformats.org/markup-compatibility/2006">
        <mc:Choice Requires="x12ac">
          <x12ac:list>0,"0,1","0,2","0,3","0,4","0,5"</x12ac:list>
        </mc:Choice>
        <mc:Fallback>
          <formula1>"0,0,1,0,2,0,3,0,4,0,5"</formula1>
        </mc:Fallback>
      </mc:AlternateContent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55" orientation="landscape" r:id="rId1"/>
  <headerFooter>
    <oddHeader>&amp;LΠροσωρινός Πίνακας Κατάταξης των δεκτών Υποψηφίων στη διαδικασία επιλογής Υπευθύνου Εργαστηριακών Κέντρων Φυσικών Επιστημών (Ε.Κ.Φ.Ε.) της Διεύθυνσης Δευτεροβάθμιας Εκπαίδευσης Κοζάνης&amp;R19/02/2019</oddHeader>
    <oddFooter>&amp;LΔιεύθυνση Δευτεροβάθμιας Εκπαίδευσης Κοζάνης&amp;R&amp;P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7"/>
  <sheetViews>
    <sheetView tabSelected="1" view="pageBreakPreview" topLeftCell="L1" zoomScale="70" zoomScaleNormal="100" zoomScaleSheetLayoutView="70" workbookViewId="0">
      <selection activeCell="AQ7" sqref="AQ7"/>
    </sheetView>
  </sheetViews>
  <sheetFormatPr defaultRowHeight="14.4"/>
  <cols>
    <col min="1" max="1" width="4.77734375" bestFit="1" customWidth="1"/>
    <col min="2" max="2" width="5.6640625" bestFit="1" customWidth="1"/>
    <col min="3" max="3" width="11.5546875" bestFit="1" customWidth="1"/>
    <col min="4" max="4" width="8.109375" bestFit="1" customWidth="1"/>
    <col min="5" max="5" width="12.109375" bestFit="1" customWidth="1"/>
    <col min="6" max="6" width="9.77734375" customWidth="1"/>
    <col min="7" max="7" width="7.5546875" bestFit="1" customWidth="1"/>
    <col min="10" max="10" width="9" bestFit="1" customWidth="1"/>
    <col min="14" max="14" width="9" bestFit="1" customWidth="1"/>
    <col min="17" max="17" width="9" bestFit="1" customWidth="1"/>
    <col min="20" max="21" width="9" bestFit="1" customWidth="1"/>
    <col min="23" max="23" width="9" bestFit="1" customWidth="1"/>
  </cols>
  <sheetData>
    <row r="1" spans="1:44" ht="14.4" customHeight="1">
      <c r="A1" s="1"/>
      <c r="B1" s="1"/>
      <c r="C1" s="1"/>
      <c r="D1" s="3"/>
      <c r="E1" s="4"/>
      <c r="F1" s="1"/>
      <c r="G1" s="1"/>
      <c r="H1" s="55" t="s">
        <v>7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6" t="s">
        <v>31</v>
      </c>
      <c r="AH1" s="48" t="s">
        <v>32</v>
      </c>
      <c r="AI1" s="48"/>
      <c r="AJ1" s="48"/>
      <c r="AK1" s="48"/>
      <c r="AL1" s="48"/>
      <c r="AM1" s="48"/>
      <c r="AN1" s="48"/>
      <c r="AO1" s="48"/>
      <c r="AP1" s="48"/>
      <c r="AQ1" s="48" t="s">
        <v>44</v>
      </c>
      <c r="AR1" s="49" t="s">
        <v>45</v>
      </c>
    </row>
    <row r="2" spans="1:44" ht="14.4" customHeight="1">
      <c r="A2" s="1"/>
      <c r="B2" s="1"/>
      <c r="C2" s="1"/>
      <c r="D2" s="3"/>
      <c r="E2" s="4"/>
      <c r="F2" s="1"/>
      <c r="G2" s="1"/>
      <c r="H2" s="50" t="s">
        <v>8</v>
      </c>
      <c r="I2" s="50"/>
      <c r="J2" s="50"/>
      <c r="K2" s="50"/>
      <c r="L2" s="50"/>
      <c r="M2" s="50"/>
      <c r="N2" s="50"/>
      <c r="O2" s="53" t="s">
        <v>55</v>
      </c>
      <c r="P2" s="51" t="s">
        <v>56</v>
      </c>
      <c r="Q2" s="51"/>
      <c r="R2" s="51"/>
      <c r="S2" s="47" t="s">
        <v>57</v>
      </c>
      <c r="T2" s="47"/>
      <c r="U2" s="47"/>
      <c r="V2" s="47"/>
      <c r="W2" s="52" t="s">
        <v>58</v>
      </c>
      <c r="X2" s="52"/>
      <c r="Y2" s="52"/>
      <c r="Z2" s="53" t="s">
        <v>60</v>
      </c>
      <c r="AA2" s="54" t="s">
        <v>61</v>
      </c>
      <c r="AB2" s="54"/>
      <c r="AC2" s="54"/>
      <c r="AD2" s="54"/>
      <c r="AE2" s="54"/>
      <c r="AF2" s="54"/>
      <c r="AG2" s="56"/>
      <c r="AH2" s="57" t="s">
        <v>33</v>
      </c>
      <c r="AI2" s="57"/>
      <c r="AJ2" s="57"/>
      <c r="AK2" s="57"/>
      <c r="AL2" s="57"/>
      <c r="AM2" s="47" t="s">
        <v>38</v>
      </c>
      <c r="AN2" s="47"/>
      <c r="AO2" s="47"/>
      <c r="AP2" s="47"/>
      <c r="AQ2" s="48"/>
      <c r="AR2" s="49"/>
    </row>
    <row r="3" spans="1:44" ht="110.4">
      <c r="A3" s="14" t="s">
        <v>0</v>
      </c>
      <c r="B3" s="14" t="s">
        <v>2</v>
      </c>
      <c r="C3" s="14" t="s">
        <v>3</v>
      </c>
      <c r="D3" s="15" t="s">
        <v>1</v>
      </c>
      <c r="E3" s="14" t="s">
        <v>4</v>
      </c>
      <c r="F3" s="14" t="s">
        <v>5</v>
      </c>
      <c r="G3" s="14" t="s">
        <v>6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19</v>
      </c>
      <c r="M3" s="22" t="s">
        <v>20</v>
      </c>
      <c r="N3" s="18" t="s">
        <v>14</v>
      </c>
      <c r="O3" s="53"/>
      <c r="P3" s="23" t="s">
        <v>21</v>
      </c>
      <c r="Q3" s="23" t="s">
        <v>22</v>
      </c>
      <c r="R3" s="21" t="s">
        <v>18</v>
      </c>
      <c r="S3" s="24" t="s">
        <v>15</v>
      </c>
      <c r="T3" s="24" t="s">
        <v>16</v>
      </c>
      <c r="U3" s="24" t="s">
        <v>17</v>
      </c>
      <c r="V3" s="19" t="s">
        <v>25</v>
      </c>
      <c r="W3" s="25" t="s">
        <v>23</v>
      </c>
      <c r="X3" s="25" t="s">
        <v>24</v>
      </c>
      <c r="Y3" s="20" t="s">
        <v>59</v>
      </c>
      <c r="Z3" s="53"/>
      <c r="AA3" s="26" t="s">
        <v>26</v>
      </c>
      <c r="AB3" s="26" t="s">
        <v>27</v>
      </c>
      <c r="AC3" s="26" t="s">
        <v>28</v>
      </c>
      <c r="AD3" s="26" t="s">
        <v>29</v>
      </c>
      <c r="AE3" s="26" t="s">
        <v>30</v>
      </c>
      <c r="AF3" s="27" t="s">
        <v>62</v>
      </c>
      <c r="AG3" s="56"/>
      <c r="AH3" s="29" t="s">
        <v>34</v>
      </c>
      <c r="AI3" s="29" t="s">
        <v>35</v>
      </c>
      <c r="AJ3" s="29" t="s">
        <v>36</v>
      </c>
      <c r="AK3" s="29" t="s">
        <v>37</v>
      </c>
      <c r="AL3" s="29" t="s">
        <v>42</v>
      </c>
      <c r="AM3" s="19" t="s">
        <v>40</v>
      </c>
      <c r="AN3" s="19" t="s">
        <v>39</v>
      </c>
      <c r="AO3" s="19" t="s">
        <v>41</v>
      </c>
      <c r="AP3" s="19" t="s">
        <v>43</v>
      </c>
      <c r="AQ3" s="48"/>
      <c r="AR3" s="49"/>
    </row>
    <row r="4" spans="1:44">
      <c r="A4" s="41"/>
      <c r="B4" s="41"/>
      <c r="C4" s="41"/>
      <c r="D4" s="42"/>
      <c r="E4" s="41"/>
      <c r="F4" s="41"/>
      <c r="G4" s="41"/>
      <c r="H4" s="43"/>
      <c r="I4" s="43"/>
      <c r="J4" s="43"/>
      <c r="K4" s="43"/>
      <c r="L4" s="43"/>
      <c r="M4" s="43"/>
      <c r="N4" s="44"/>
      <c r="O4" s="44"/>
      <c r="P4" s="43"/>
      <c r="Q4" s="43"/>
      <c r="R4" s="44"/>
      <c r="S4" s="43"/>
      <c r="T4" s="43"/>
      <c r="U4" s="43"/>
      <c r="V4" s="44"/>
      <c r="W4" s="43"/>
      <c r="X4" s="43"/>
      <c r="Y4" s="44"/>
      <c r="Z4" s="44"/>
      <c r="AA4" s="43"/>
      <c r="AB4" s="43"/>
      <c r="AC4" s="43"/>
      <c r="AD4" s="43"/>
      <c r="AE4" s="43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4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3">
        <v>26</v>
      </c>
      <c r="AA5" s="13">
        <v>27</v>
      </c>
      <c r="AB5" s="13">
        <v>28</v>
      </c>
      <c r="AC5" s="13">
        <v>29</v>
      </c>
      <c r="AD5" s="13">
        <v>30</v>
      </c>
      <c r="AE5" s="13">
        <v>31</v>
      </c>
      <c r="AF5" s="13">
        <v>32</v>
      </c>
      <c r="AG5" s="13">
        <v>33</v>
      </c>
      <c r="AH5" s="13">
        <v>34</v>
      </c>
      <c r="AI5" s="13">
        <v>35</v>
      </c>
      <c r="AJ5" s="13">
        <v>36</v>
      </c>
      <c r="AK5" s="13">
        <v>37</v>
      </c>
      <c r="AL5" s="13">
        <v>38</v>
      </c>
      <c r="AM5" s="13">
        <v>39</v>
      </c>
      <c r="AN5" s="13">
        <v>40</v>
      </c>
      <c r="AO5" s="13">
        <v>41</v>
      </c>
      <c r="AP5" s="13">
        <v>42</v>
      </c>
      <c r="AQ5" s="13">
        <v>43</v>
      </c>
      <c r="AR5" s="13">
        <v>44</v>
      </c>
    </row>
    <row r="6" spans="1:44" ht="18">
      <c r="A6" s="11">
        <v>1</v>
      </c>
      <c r="B6" s="7">
        <v>1364</v>
      </c>
      <c r="C6" s="8">
        <v>43493</v>
      </c>
      <c r="D6" s="17">
        <v>208060</v>
      </c>
      <c r="E6" s="9" t="s">
        <v>64</v>
      </c>
      <c r="F6" s="7" t="s">
        <v>65</v>
      </c>
      <c r="G6" s="7" t="s">
        <v>66</v>
      </c>
      <c r="H6" s="10">
        <v>6</v>
      </c>
      <c r="I6" s="10" t="s">
        <v>13</v>
      </c>
      <c r="J6" s="10">
        <v>4</v>
      </c>
      <c r="K6" s="10" t="s">
        <v>13</v>
      </c>
      <c r="L6" s="10" t="s">
        <v>13</v>
      </c>
      <c r="M6" s="10" t="s">
        <v>13</v>
      </c>
      <c r="N6" s="36">
        <f>IF(SUM(H6:M6)&gt;=9,9,SUM(H6:M6))</f>
        <v>9</v>
      </c>
      <c r="O6" s="35">
        <v>0.5</v>
      </c>
      <c r="P6" s="10" t="s">
        <v>46</v>
      </c>
      <c r="Q6" s="10" t="s">
        <v>13</v>
      </c>
      <c r="R6" s="37">
        <f>(IF(P6="Γ2",1,IF(P6="Γ1",0.8,IF(P6="Β2",0.6))))+(IF(Q6="Γ2",0.5,IF(Q6="Γ1",0.4,IF(Q6="Β2",0.3))))</f>
        <v>1</v>
      </c>
      <c r="S6" s="10" t="s">
        <v>13</v>
      </c>
      <c r="T6" s="10" t="s">
        <v>13</v>
      </c>
      <c r="U6" s="16">
        <v>0.5</v>
      </c>
      <c r="V6" s="38">
        <f>IF(SUM(S6:U6)&gt;=1.5,1.5,SUM(S6:U6))</f>
        <v>0.5</v>
      </c>
      <c r="W6" s="10">
        <v>0</v>
      </c>
      <c r="X6" s="16">
        <v>0</v>
      </c>
      <c r="Y6" s="34">
        <f>IF(IF(W6="1 Εξάμ.",0.5,IF(W6="1 Έτος",1,0)+X6)&gt;=1,1,IF(W6="1 Εξάμ.",0.5,IF(W6="1 Έτος",1,0))+X6)</f>
        <v>0</v>
      </c>
      <c r="Z6" s="46">
        <v>0</v>
      </c>
      <c r="AA6" s="10">
        <v>0</v>
      </c>
      <c r="AB6" s="28">
        <v>0.375</v>
      </c>
      <c r="AC6" s="10">
        <v>0</v>
      </c>
      <c r="AD6" s="10">
        <v>0</v>
      </c>
      <c r="AE6" s="10">
        <v>0</v>
      </c>
      <c r="AF6" s="45">
        <f>IF(SUM(AA6:AE6)&gt;=2.5,2.5,SUM(AA6:AE6))</f>
        <v>0.375</v>
      </c>
      <c r="AG6" s="30">
        <f>SUM(N6+O6+R6+V6+Y6+Z6+AF6)</f>
        <v>11.375</v>
      </c>
      <c r="AH6" s="28">
        <v>0</v>
      </c>
      <c r="AI6" s="28">
        <v>2</v>
      </c>
      <c r="AJ6" s="28">
        <v>0</v>
      </c>
      <c r="AK6" s="28">
        <v>0</v>
      </c>
      <c r="AL6" s="31">
        <f>IF(SUM(AH6:AK6)&gt;=4,4,SUM(AH6:AK6))</f>
        <v>2</v>
      </c>
      <c r="AM6" s="28">
        <v>10</v>
      </c>
      <c r="AN6" s="28">
        <v>0</v>
      </c>
      <c r="AO6" s="28">
        <v>0</v>
      </c>
      <c r="AP6" s="32">
        <f>IF(SUM(AM6:AO6)&gt;=10,10,SUM(AM6:AO6))</f>
        <v>10</v>
      </c>
      <c r="AQ6" s="39">
        <f>SUM(AL6+AP6)</f>
        <v>12</v>
      </c>
      <c r="AR6" s="40">
        <f>AG6+AQ6</f>
        <v>23.375</v>
      </c>
    </row>
    <row r="7" spans="1:44" ht="18">
      <c r="A7" s="11">
        <v>2</v>
      </c>
      <c r="B7" s="7">
        <v>1245</v>
      </c>
      <c r="C7" s="8">
        <v>43490</v>
      </c>
      <c r="D7" s="17">
        <v>166719</v>
      </c>
      <c r="E7" s="9" t="s">
        <v>67</v>
      </c>
      <c r="F7" s="7" t="s">
        <v>68</v>
      </c>
      <c r="G7" s="7" t="s">
        <v>66</v>
      </c>
      <c r="H7" s="10" t="s">
        <v>13</v>
      </c>
      <c r="I7" s="10" t="s">
        <v>13</v>
      </c>
      <c r="J7" s="10" t="s">
        <v>13</v>
      </c>
      <c r="K7" s="10" t="s">
        <v>13</v>
      </c>
      <c r="L7" s="10" t="s">
        <v>13</v>
      </c>
      <c r="M7" s="10" t="s">
        <v>13</v>
      </c>
      <c r="N7" s="36">
        <f>IF(SUM(H7:M7)&gt;=9,9,SUM(H7:M7))</f>
        <v>0</v>
      </c>
      <c r="O7" s="35">
        <v>0.5</v>
      </c>
      <c r="P7" s="10" t="s">
        <v>13</v>
      </c>
      <c r="Q7" s="10" t="s">
        <v>13</v>
      </c>
      <c r="R7" s="37">
        <f>(IF(P7="Γ2",1,IF(P7="Γ1",0.8,IF(P7="Β2",0.6))))+(IF(Q7="Γ2",0.5,IF(Q7="Γ1",0.4,IF(Q7="Β2",0.3))))</f>
        <v>0</v>
      </c>
      <c r="S7" s="10" t="s">
        <v>13</v>
      </c>
      <c r="T7" s="10" t="s">
        <v>13</v>
      </c>
      <c r="U7" s="16" t="s">
        <v>13</v>
      </c>
      <c r="V7" s="38">
        <f>IF(SUM(S7:U7)&gt;=1.5,1.5,SUM(S7:U7))</f>
        <v>0</v>
      </c>
      <c r="W7" s="10">
        <v>0</v>
      </c>
      <c r="X7" s="16">
        <v>0.1</v>
      </c>
      <c r="Y7" s="34">
        <f>IF(IF(W7="1 Εξάμ.",0.5,IF(W7="1 Έτος",1,0)+X7)&gt;=1,1,IF(W7="1 Εξάμ.",0.5,IF(W7="1 Έτος",1,0))+X7)</f>
        <v>0.1</v>
      </c>
      <c r="Z7" s="46">
        <v>0</v>
      </c>
      <c r="AA7" s="10">
        <v>0</v>
      </c>
      <c r="AB7" s="28">
        <v>0</v>
      </c>
      <c r="AC7" s="10">
        <v>0</v>
      </c>
      <c r="AD7" s="10">
        <v>0</v>
      </c>
      <c r="AE7" s="10">
        <v>0</v>
      </c>
      <c r="AF7" s="45">
        <f>IF(SUM(AA7:AE7)&gt;=2.5,2.5,SUM(AA7:AE7))</f>
        <v>0</v>
      </c>
      <c r="AG7" s="30">
        <f>SUM(N7+O7+R7+V7+Y7+Z7+AF7)</f>
        <v>0.6</v>
      </c>
      <c r="AH7" s="28">
        <v>0</v>
      </c>
      <c r="AI7" s="28">
        <v>1.75</v>
      </c>
      <c r="AJ7" s="28">
        <v>0</v>
      </c>
      <c r="AK7" s="28">
        <v>0</v>
      </c>
      <c r="AL7" s="31">
        <f>IF(SUM(AH7:AK7)&gt;=4,4,SUM(AH7:AK7))</f>
        <v>1.75</v>
      </c>
      <c r="AM7" s="28">
        <v>10</v>
      </c>
      <c r="AN7" s="28">
        <v>0</v>
      </c>
      <c r="AO7" s="28">
        <v>0</v>
      </c>
      <c r="AP7" s="32">
        <f>IF(SUM(AM7:AO7)&gt;=10,10,SUM(AM7:AO7))</f>
        <v>10</v>
      </c>
      <c r="AQ7" s="39">
        <f>SUM(AL7+AP7)</f>
        <v>11.75</v>
      </c>
      <c r="AR7" s="40">
        <f>AG7+AQ7</f>
        <v>12.35</v>
      </c>
    </row>
  </sheetData>
  <protectedRanges>
    <protectedRange sqref="AP6:AR7 AL6:AL7" name="Γενικό Σύνολο_1"/>
    <protectedRange sqref="U6:V7 R6:R7 X6:X7" name="Σύνολο 1_1"/>
    <protectedRange sqref="Y6:Y7" name="Σύνολο 1"/>
  </protectedRanges>
  <autoFilter ref="A5:AR7"/>
  <mergeCells count="14">
    <mergeCell ref="AR1:AR3"/>
    <mergeCell ref="O2:O3"/>
    <mergeCell ref="P2:R2"/>
    <mergeCell ref="S2:V2"/>
    <mergeCell ref="W2:Y2"/>
    <mergeCell ref="Z2:Z3"/>
    <mergeCell ref="AA2:AF2"/>
    <mergeCell ref="AH2:AL2"/>
    <mergeCell ref="AM2:AP2"/>
    <mergeCell ref="H1:AF1"/>
    <mergeCell ref="AG1:AG3"/>
    <mergeCell ref="AH1:AP1"/>
    <mergeCell ref="AQ1:AQ3"/>
    <mergeCell ref="H2:N2"/>
  </mergeCells>
  <dataValidations count="22">
    <dataValidation type="decimal" allowBlank="1" showInputMessage="1" showErrorMessage="1" sqref="AN6:AN7">
      <formula1>0</formula1>
      <formula2>4</formula2>
    </dataValidation>
    <dataValidation type="decimal" allowBlank="1" showInputMessage="1" showErrorMessage="1" sqref="AM6:AM7">
      <formula1>0</formula1>
      <formula2>10</formula2>
    </dataValidation>
    <dataValidation type="decimal" allowBlank="1" showInputMessage="1" showErrorMessage="1" sqref="AO6:AO7 AI6:AI7">
      <formula1>0</formula1>
      <formula2>2</formula2>
    </dataValidation>
    <dataValidation allowBlank="1" showErrorMessage="1" sqref="AM2 AM3:AO4 O2:O4 P3:Y4 AH2 H3:N4 Z2:Z4 AA3:AF4 AH3:AK4"/>
    <dataValidation type="decimal" allowBlank="1" showInputMessage="1" showErrorMessage="1" sqref="AK6:AK7 AB6:AC7">
      <formula1>0</formula1>
      <formula2>1</formula2>
    </dataValidation>
    <dataValidation type="decimal" allowBlank="1" showInputMessage="1" showErrorMessage="1" sqref="AJ6:AJ7">
      <formula1>0</formula1>
      <formula2>1.5</formula2>
    </dataValidation>
    <dataValidation type="list" allowBlank="1" showInputMessage="1" showErrorMessage="1" sqref="AE6:AE7">
      <mc:AlternateContent xmlns:x12ac="http://schemas.microsoft.com/office/spreadsheetml/2011/1/ac" xmlns:mc="http://schemas.openxmlformats.org/markup-compatibility/2006">
        <mc:Choice Requires="x12ac">
          <x12ac:list>0,"0,25","0,5"</x12ac:list>
        </mc:Choice>
        <mc:Fallback>
          <formula1>"0,0,25,0,5"</formula1>
        </mc:Fallback>
      </mc:AlternateContent>
    </dataValidation>
    <dataValidation type="list" allowBlank="1" showInputMessage="1" showErrorMessage="1" sqref="AA6:AA7">
      <mc:AlternateContent xmlns:x12ac="http://schemas.microsoft.com/office/spreadsheetml/2011/1/ac" xmlns:mc="http://schemas.openxmlformats.org/markup-compatibility/2006">
        <mc:Choice Requires="x12ac">
          <x12ac:list>0,"0,25","0,5","0,75",1</x12ac:list>
        </mc:Choice>
        <mc:Fallback>
          <formula1>"0,0,25,0,5,0,75,1"</formula1>
        </mc:Fallback>
      </mc:AlternateContent>
    </dataValidation>
    <dataValidation type="list" allowBlank="1" showInputMessage="1" showErrorMessage="1" sqref="O6:O7 Z6:Z7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sqref="U6:U7">
      <mc:AlternateContent xmlns:x12ac="http://schemas.microsoft.com/office/spreadsheetml/2011/1/ac" xmlns:mc="http://schemas.openxmlformats.org/markup-compatibility/2006">
        <mc:Choice Requires="x12ac">
          <x12ac:list>-,"0,1","0,2","0,3","0,4","0,5"</x12ac:list>
        </mc:Choice>
        <mc:Fallback>
          <formula1>"-,0,1,0,2,0,3,0,4,0,5"</formula1>
        </mc:Fallback>
      </mc:AlternateContent>
    </dataValidation>
    <dataValidation type="list" allowBlank="1" showInputMessage="1" showErrorMessage="1" sqref="S6:T7">
      <mc:AlternateContent xmlns:x12ac="http://schemas.microsoft.com/office/spreadsheetml/2011/1/ac" xmlns:mc="http://schemas.openxmlformats.org/markup-compatibility/2006">
        <mc:Choice Requires="x12ac">
          <x12ac:list>-,"0,5"</x12ac:list>
        </mc:Choice>
        <mc:Fallback>
          <formula1>"-,0,5"</formula1>
        </mc:Fallback>
      </mc:AlternateContent>
    </dataValidation>
    <dataValidation type="list" allowBlank="1" showInputMessage="1" showErrorMessage="1" sqref="P6:Q7">
      <formula1>"-,Γ2,Γ1,Β2"</formula1>
    </dataValidation>
    <dataValidation type="list" allowBlank="1" showInputMessage="1" showErrorMessage="1" sqref="K6:K7 M6:M7">
      <formula1>"-,2"</formula1>
    </dataValidation>
    <dataValidation type="list" allowBlank="1" showInputMessage="1" showErrorMessage="1" sqref="L6:L7">
      <formula1>"-,1"</formula1>
    </dataValidation>
    <dataValidation type="list" allowBlank="1" showInputMessage="1" showErrorMessage="1" sqref="J6:J7">
      <formula1>"-,4"</formula1>
    </dataValidation>
    <dataValidation type="list" allowBlank="1" showInputMessage="1" showErrorMessage="1" sqref="I6:I7">
      <formula1>"-,3"</formula1>
    </dataValidation>
    <dataValidation type="list" allowBlank="1" showInputMessage="1" showErrorMessage="1" sqref="H6:H7">
      <formula1>"-,6,"</formula1>
    </dataValidation>
    <dataValidation type="decimal" allowBlank="1" showInputMessage="1" showErrorMessage="1" sqref="AH6:AH7">
      <formula1>0</formula1>
      <formula2>3</formula2>
    </dataValidation>
    <dataValidation allowBlank="1" showInputMessage="1" showErrorMessage="1" prompt="Κριτήριο υπηρεσιακής κατάστασης, καθοδηγητικής και διοικητικής εμπειρίας, αποτιμάται με έως 13 μονάδες κατ’ ανώτατο όριο" sqref="AH1"/>
    <dataValidation type="list" allowBlank="1" showInputMessage="1" showErrorMessage="1" sqref="X6:X7">
      <mc:AlternateContent xmlns:x12ac="http://schemas.microsoft.com/office/spreadsheetml/2011/1/ac" xmlns:mc="http://schemas.openxmlformats.org/markup-compatibility/2006">
        <mc:Choice Requires="x12ac">
          <x12ac:list>0,"0,1","0,2","0,3","0,4","0,5"</x12ac:list>
        </mc:Choice>
        <mc:Fallback>
          <formula1>"0,0,1,0,2,0,3,0,4,0,5"</formula1>
        </mc:Fallback>
      </mc:AlternateContent>
    </dataValidation>
    <dataValidation type="list" allowBlank="1" showInputMessage="1" showErrorMessage="1" sqref="W6:W7">
      <formula1>"0,1 Εξάμ.,1 Έτος"</formula1>
    </dataValidation>
    <dataValidation type="list" allowBlank="1" showInputMessage="1" showErrorMessage="1" sqref="AD6:AD7">
      <mc:AlternateContent xmlns:x12ac="http://schemas.microsoft.com/office/spreadsheetml/2011/1/ac" xmlns:mc="http://schemas.openxmlformats.org/markup-compatibility/2006">
        <mc:Choice Requires="x12ac">
          <x12ac:list>0,"0,25"</x12ac:list>
        </mc:Choice>
        <mc:Fallback>
          <formula1>"0,0,25"</formula1>
        </mc:Fallback>
      </mc:AlternateContent>
    </dataValidation>
  </dataValidations>
  <pageMargins left="0.70866141732283472" right="0.70866141732283472" top="0.74803149606299213" bottom="0.74803149606299213" header="0.31496062992125984" footer="0.31496062992125984"/>
  <pageSetup paperSize="8" scale="50" orientation="landscape" r:id="rId1"/>
  <headerFooter>
    <oddHeader>&amp;L
Προσωρινός Πίνακας Κατάταξης των δεκτών Υποψηφίων στη διαδικασία επιλογής Υπευθύνου Φυσικής Αγωγής και Σχολικού Αθλητισμού (Φ.Α.ΣΧ.Α.) της Διεύθυνσης Δευτεροβάθμιας Εκπαίδευσης Κοζάνης&amp;R19/02/2019</oddHeader>
    <oddFooter>&amp;LΔιεύθυνση Δευτεροβάθμιας Εκπαίδευσης Κοζάνης&amp;R&amp;P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Ε.Κ.Φ.Ε.</vt:lpstr>
      <vt:lpstr>Φ.Α.ΣΧ.Α.</vt:lpstr>
      <vt:lpstr>Ε.Κ.Φ.Ε.!Print_Titles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Peb_stef</dc:creator>
  <cp:lastModifiedBy>Αλεξίκας</cp:lastModifiedBy>
  <cp:lastPrinted>2019-02-18T07:53:46Z</cp:lastPrinted>
  <dcterms:created xsi:type="dcterms:W3CDTF">2015-06-03T13:35:24Z</dcterms:created>
  <dcterms:modified xsi:type="dcterms:W3CDTF">2019-02-18T13:34:29Z</dcterms:modified>
</cp:coreProperties>
</file>